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" sheetId="1" r:id="rId1"/>
  </sheets>
  <externalReferences>
    <externalReference r:id="rId4"/>
    <externalReference r:id="rId5"/>
  </externalReferences>
  <definedNames>
    <definedName name="b">'[2]CI pri WLS line'!$G$3</definedName>
    <definedName name="d">'[1]CI around WLS line'!$G$3</definedName>
    <definedName name="m">'[2]CI pri WLS line'!$G$2</definedName>
    <definedName name="y">'[1]CI around WLS line'!$G$2</definedName>
  </definedNames>
  <calcPr fullCalcOnLoad="1"/>
</workbook>
</file>

<file path=xl/sharedStrings.xml><?xml version="1.0" encoding="utf-8"?>
<sst xmlns="http://schemas.openxmlformats.org/spreadsheetml/2006/main" count="38" uniqueCount="36">
  <si>
    <t>Sample Size</t>
  </si>
  <si>
    <t>Confidence interval (+/-)</t>
  </si>
  <si>
    <t>Difference</t>
  </si>
  <si>
    <t>Individual Standard Error</t>
  </si>
  <si>
    <t>Revised  Individual Standard Error</t>
  </si>
  <si>
    <t>Standard Error of the difference</t>
  </si>
  <si>
    <t>Revised Standard Error of the difference</t>
  </si>
  <si>
    <t>Significantly Different?</t>
  </si>
  <si>
    <t>Lower / Upper CI 95%</t>
  </si>
  <si>
    <t>Revised Lower / Upper CI 95%</t>
  </si>
  <si>
    <t>Reduction in SE</t>
  </si>
  <si>
    <t>Template to test if 2 survey estimates (related not independent) are significantly different.</t>
  </si>
  <si>
    <t>HOW TO PERFORM TEST</t>
  </si>
  <si>
    <t>Step 1</t>
  </si>
  <si>
    <t>Step 2</t>
  </si>
  <si>
    <t xml:space="preserve">Step 3 </t>
  </si>
  <si>
    <t>Step 4</t>
  </si>
  <si>
    <t>Ensure Survey Estimates are from the same indicator/variable at 2 different time points</t>
  </si>
  <si>
    <t>Step 5</t>
  </si>
  <si>
    <t>Use Scroll Bar to determine the overlap (should be set to 0.5)</t>
  </si>
  <si>
    <t>Survey Estimate</t>
  </si>
  <si>
    <t>Fill in Blue boxes with your 2 survey estimates (use paste special/values)</t>
  </si>
  <si>
    <t>Fil in Yellow boxes with 2 sample sizes (use paste special/values)</t>
  </si>
  <si>
    <t>'2003'</t>
  </si>
  <si>
    <t>'2004'</t>
  </si>
  <si>
    <t>Overlap</t>
  </si>
  <si>
    <t>Notes:</t>
  </si>
  <si>
    <r>
      <t xml:space="preserve">(eg '2003' and '2004' published results (from combined surveys) </t>
    </r>
    <r>
      <rPr>
        <u val="single"/>
        <sz val="8"/>
        <rFont val="Arial"/>
        <family val="0"/>
      </rPr>
      <t>both</t>
    </r>
    <r>
      <rPr>
        <sz val="8"/>
        <rFont val="Arial"/>
        <family val="0"/>
      </rPr>
      <t xml:space="preserve"> include the 2003/04 sample).</t>
    </r>
  </si>
  <si>
    <r>
      <t xml:space="preserve">overlap does </t>
    </r>
    <r>
      <rPr>
        <u val="single"/>
        <sz val="8"/>
        <rFont val="Arial"/>
        <family val="0"/>
      </rPr>
      <t>not</t>
    </r>
    <r>
      <rPr>
        <sz val="8"/>
        <rFont val="Arial"/>
        <family val="0"/>
      </rPr>
      <t xml:space="preserve"> apply to 2001 and '2003' change (where overlap = 0%);</t>
    </r>
  </si>
  <si>
    <t>for comparing any results from two combined two year samples overlap = 50%</t>
  </si>
  <si>
    <t>(note: used for assessing year on year significant change between combined sample results)</t>
  </si>
  <si>
    <t>Look at Box Below to see if Significantly different.</t>
  </si>
  <si>
    <t>Assuming no overlap</t>
  </si>
  <si>
    <t>Accounting for the overlap</t>
  </si>
  <si>
    <t>Scroll Bar Determining Overlap (0% to 100%)</t>
  </si>
  <si>
    <t>Scale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</si>
</sst>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.0_-;\-* #,##0.0_-;_-* &quot;-&quot;?_-;_-@_-"/>
    <numFmt numFmtId="167" formatCode="&quot;£&quot;#,##0"/>
    <numFmt numFmtId="168" formatCode="_-* #,##0.00_-;\-* #,##0.00_-;_-* &quot;-&quot;?_-;_-@_-"/>
    <numFmt numFmtId="169" formatCode="_-* #,##0.000_-;\-* #,##0.000_-;_-* &quot;-&quot;?_-;_-@_-"/>
    <numFmt numFmtId="170" formatCode="_-* #,##0.0000_-;\-* #,##0.0000_-;_-* &quot;-&quot;?_-;_-@_-"/>
    <numFmt numFmtId="171" formatCode="0.000"/>
    <numFmt numFmtId="172" formatCode="0.0000"/>
    <numFmt numFmtId="173" formatCode="0.00000"/>
    <numFmt numFmtId="174" formatCode="#,##0.0"/>
    <numFmt numFmtId="175" formatCode="#,##0.000"/>
    <numFmt numFmtId="176" formatCode="_-* #,##0_-;\-* #,##0_-;_-* &quot;-&quot;??_-;_-@_-"/>
    <numFmt numFmtId="177" formatCode="0.00000000"/>
    <numFmt numFmtId="178" formatCode="0.0000000"/>
    <numFmt numFmtId="179" formatCode="0.000000"/>
    <numFmt numFmtId="180" formatCode="General_)"/>
    <numFmt numFmtId="181" formatCode="0.0%"/>
    <numFmt numFmtId="182" formatCode="#,###,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  <numFmt numFmtId="188" formatCode="#,"/>
    <numFmt numFmtId="189" formatCode="###,###,"/>
    <numFmt numFmtId="190" formatCode="\,###,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</numFmts>
  <fonts count="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7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5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2" fontId="5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4" fontId="5" fillId="4" borderId="4" xfId="0" applyNumberFormat="1" applyFont="1" applyFill="1" applyBorder="1" applyAlignment="1">
      <alignment/>
    </xf>
    <xf numFmtId="164" fontId="0" fillId="4" borderId="8" xfId="0" applyNumberFormat="1" applyFill="1" applyBorder="1" applyAlignment="1">
      <alignment/>
    </xf>
    <xf numFmtId="16" fontId="4" fillId="0" borderId="10" xfId="0" applyNumberFormat="1" applyFont="1" applyFill="1" applyBorder="1" applyAlignment="1" quotePrefix="1">
      <alignment horizontal="right"/>
    </xf>
    <xf numFmtId="0" fontId="3" fillId="0" borderId="11" xfId="0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9" fontId="0" fillId="5" borderId="0" xfId="21" applyFill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 horizontal="center"/>
    </xf>
    <xf numFmtId="9" fontId="0" fillId="0" borderId="0" xfId="2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99CC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10</xdr:row>
      <xdr:rowOff>38100</xdr:rowOff>
    </xdr:from>
    <xdr:to>
      <xdr:col>6</xdr:col>
      <xdr:colOff>323850</xdr:colOff>
      <xdr:row>15</xdr:row>
      <xdr:rowOff>85725</xdr:rowOff>
    </xdr:to>
    <xdr:sp>
      <xdr:nvSpPr>
        <xdr:cNvPr id="1" name="Line 2"/>
        <xdr:cNvSpPr>
          <a:spLocks/>
        </xdr:cNvSpPr>
      </xdr:nvSpPr>
      <xdr:spPr>
        <a:xfrm>
          <a:off x="6172200" y="1809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33.421875" style="0" customWidth="1"/>
    <col min="2" max="2" width="8.7109375" style="0" customWidth="1"/>
    <col min="4" max="4" width="6.28125" style="0" customWidth="1"/>
    <col min="5" max="5" width="7.57421875" style="0" customWidth="1"/>
    <col min="6" max="6" width="22.57421875" style="0" customWidth="1"/>
  </cols>
  <sheetData>
    <row r="1" ht="18">
      <c r="A1" s="21" t="s">
        <v>11</v>
      </c>
    </row>
    <row r="2" ht="18">
      <c r="A2" s="21" t="s">
        <v>30</v>
      </c>
    </row>
    <row r="4" spans="1:5" ht="13.5" thickBot="1">
      <c r="A4" s="27"/>
      <c r="B4" s="25" t="s">
        <v>23</v>
      </c>
      <c r="C4" s="26" t="s">
        <v>24</v>
      </c>
      <c r="E4" s="18" t="s">
        <v>12</v>
      </c>
    </row>
    <row r="5" spans="1:5" ht="12.75">
      <c r="A5" s="2" t="s">
        <v>20</v>
      </c>
      <c r="B5" s="23">
        <v>37.08819499408516</v>
      </c>
      <c r="C5" s="24">
        <v>33</v>
      </c>
      <c r="E5" s="18"/>
    </row>
    <row r="6" spans="1:6" ht="12.75">
      <c r="A6" s="2" t="s">
        <v>0</v>
      </c>
      <c r="B6" s="14">
        <v>633</v>
      </c>
      <c r="C6" s="15">
        <v>586</v>
      </c>
      <c r="E6" s="18" t="s">
        <v>13</v>
      </c>
      <c r="F6" t="s">
        <v>17</v>
      </c>
    </row>
    <row r="7" spans="1:6" ht="12.75">
      <c r="A7" s="5" t="s">
        <v>1</v>
      </c>
      <c r="B7" s="12">
        <f>1.96*SQRT(B5*(100-B5)/B6)</f>
        <v>3.763033962947381</v>
      </c>
      <c r="C7" s="16">
        <f>1.96*SQRT(C5*(100-C5)/C6)</f>
        <v>3.807164433524087</v>
      </c>
      <c r="E7" s="18" t="s">
        <v>14</v>
      </c>
      <c r="F7" t="s">
        <v>19</v>
      </c>
    </row>
    <row r="8" spans="5:6" ht="12.75">
      <c r="E8" s="18" t="s">
        <v>15</v>
      </c>
      <c r="F8" t="s">
        <v>21</v>
      </c>
    </row>
    <row r="9" spans="5:6" ht="12.75">
      <c r="E9" s="18" t="s">
        <v>16</v>
      </c>
      <c r="F9" t="s">
        <v>22</v>
      </c>
    </row>
    <row r="10" spans="1:6" ht="13.5" thickBot="1">
      <c r="A10" s="1"/>
      <c r="B10" s="25" t="s">
        <v>23</v>
      </c>
      <c r="C10" s="26" t="s">
        <v>24</v>
      </c>
      <c r="D10" s="6"/>
      <c r="E10" s="18" t="s">
        <v>18</v>
      </c>
      <c r="F10" t="s">
        <v>31</v>
      </c>
    </row>
    <row r="11" spans="1:3" ht="12.75">
      <c r="A11" s="7" t="s">
        <v>2</v>
      </c>
      <c r="B11" s="3"/>
      <c r="C11" s="4">
        <f>C5-B5</f>
        <v>-4.088194994085157</v>
      </c>
    </row>
    <row r="12" spans="1:5" ht="12.75">
      <c r="A12" s="8" t="s">
        <v>3</v>
      </c>
      <c r="B12" s="3">
        <f>SQRT(B5*(100-B5)/B6)</f>
        <v>1.9199152872180516</v>
      </c>
      <c r="C12" s="4">
        <f>SQRT(C5*(100-C5)/C6)</f>
        <v>1.9424308334306568</v>
      </c>
      <c r="E12" s="22"/>
    </row>
    <row r="13" spans="1:5" ht="12.75">
      <c r="A13" s="8" t="s">
        <v>4</v>
      </c>
      <c r="B13" s="3">
        <f>B12*C22</f>
        <v>1.3575851188956023</v>
      </c>
      <c r="C13" s="4">
        <f>C12*C22</f>
        <v>1.3735060143046545</v>
      </c>
      <c r="E13" s="22"/>
    </row>
    <row r="14" spans="1:3" ht="12.75">
      <c r="A14" s="8" t="s">
        <v>5</v>
      </c>
      <c r="B14" s="3"/>
      <c r="C14" s="4">
        <f>SQRT(B12^2+C12^2)</f>
        <v>2.7311375382348815</v>
      </c>
    </row>
    <row r="15" spans="1:3" ht="12.75">
      <c r="A15" s="28" t="s">
        <v>6</v>
      </c>
      <c r="B15" s="13"/>
      <c r="C15" s="9">
        <f>SQRT(B13^2+C13^2)</f>
        <v>1.9312058736390183</v>
      </c>
    </row>
    <row r="16" ht="12.75">
      <c r="F16" s="18" t="s">
        <v>7</v>
      </c>
    </row>
    <row r="17" spans="1:7" ht="12.75">
      <c r="A17" t="s">
        <v>8</v>
      </c>
      <c r="B17" s="10">
        <f>C11+(1.96*C14)</f>
        <v>1.2648345808552106</v>
      </c>
      <c r="C17" s="10">
        <f>C11-(1.96*C14)</f>
        <v>-9.441224569025525</v>
      </c>
      <c r="F17" t="s">
        <v>32</v>
      </c>
      <c r="G17" s="19" t="str">
        <f>IF(C11&lt;0,IF(B17&lt;0,"YES","NO"),IF(C17&gt;0,"YES","NO"))</f>
        <v>NO</v>
      </c>
    </row>
    <row r="18" spans="1:7" ht="12.75">
      <c r="A18" t="s">
        <v>9</v>
      </c>
      <c r="B18" s="10">
        <f>C11+(1.96*C15)</f>
        <v>-0.30303148175268113</v>
      </c>
      <c r="C18" s="10">
        <f>C11-(1.96*C15)</f>
        <v>-7.873358506417633</v>
      </c>
      <c r="F18" t="s">
        <v>33</v>
      </c>
      <c r="G18" s="19" t="str">
        <f>IF(C11&lt;0,IF(B18&lt;0,"YES","NO"),IF(C18&gt;0,"YES","NO"))</f>
        <v>YES</v>
      </c>
    </row>
    <row r="21" spans="1:6" ht="12.75">
      <c r="A21" t="s">
        <v>25</v>
      </c>
      <c r="C21" s="29">
        <f>C24/10</f>
        <v>0.5</v>
      </c>
      <c r="E21" t="s">
        <v>26</v>
      </c>
      <c r="F21" s="17" t="s">
        <v>28</v>
      </c>
    </row>
    <row r="22" spans="1:6" ht="12.75">
      <c r="A22" t="s">
        <v>10</v>
      </c>
      <c r="C22" s="30">
        <f>1-((SQRT(2)-SQRT(2-(2*C21)))/(SQRT(2)))</f>
        <v>0.7071067811865475</v>
      </c>
      <c r="F22" s="17" t="s">
        <v>29</v>
      </c>
    </row>
    <row r="23" spans="3:6" ht="12.75">
      <c r="C23" s="11"/>
      <c r="F23" s="17" t="s">
        <v>27</v>
      </c>
    </row>
    <row r="24" ht="12.75" hidden="1">
      <c r="C24">
        <v>5</v>
      </c>
    </row>
    <row r="25" ht="12.75" hidden="1"/>
    <row r="27" spans="1:4" ht="12.75">
      <c r="A27" s="17" t="s">
        <v>34</v>
      </c>
      <c r="B27" s="20">
        <v>0</v>
      </c>
      <c r="C27" s="20">
        <v>0.5</v>
      </c>
      <c r="D27" s="20">
        <v>1</v>
      </c>
    </row>
    <row r="28" spans="1:4" ht="12.75">
      <c r="A28" t="s">
        <v>35</v>
      </c>
      <c r="B28" s="31">
        <v>0</v>
      </c>
      <c r="C28" s="31">
        <v>0.5</v>
      </c>
      <c r="D28" s="32">
        <v>1</v>
      </c>
    </row>
    <row r="29" spans="2:3" ht="12.75">
      <c r="B29" s="11"/>
      <c r="C29" s="11"/>
    </row>
    <row r="30" spans="2:3" ht="12.75">
      <c r="B30" s="11"/>
      <c r="C30" s="11"/>
    </row>
  </sheetData>
  <conditionalFormatting sqref="G17:G18">
    <cfRule type="expression" priority="1" dxfId="0" stopIfTrue="1">
      <formula>G17="YES"</formula>
    </cfRule>
  </conditionalFormatting>
  <conditionalFormatting sqref="B7:C7">
    <cfRule type="cellIs" priority="2" dxfId="1" operator="greaterThan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PANTONIA</dc:creator>
  <cp:keywords/>
  <dc:description/>
  <cp:lastModifiedBy>PANTONIA</cp:lastModifiedBy>
  <dcterms:created xsi:type="dcterms:W3CDTF">2006-01-26T15:02:18Z</dcterms:created>
  <dcterms:modified xsi:type="dcterms:W3CDTF">2006-01-30T14:58:47Z</dcterms:modified>
  <cp:category/>
  <cp:version/>
  <cp:contentType/>
  <cp:contentStatus/>
</cp:coreProperties>
</file>